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nksouken-my.sharepoint.com/personal/segawa_nksouken_com/Documents/seg/kindle出版/6,短所中毒（一般職）/"/>
    </mc:Choice>
  </mc:AlternateContent>
  <xr:revisionPtr revIDLastSave="588" documentId="8_{177AA516-1112-4385-AF62-69CC0954976D}" xr6:coauthVersionLast="47" xr6:coauthVersionMax="47" xr10:uidLastSave="{B4321433-4DFB-4C0A-A952-7D23C8E790A8}"/>
  <bookViews>
    <workbookView xWindow="-98" yWindow="-98" windowWidth="21795" windowHeight="12975" xr2:uid="{7EAC2044-35AB-48FB-96FB-686986892A75}"/>
  </bookViews>
  <sheets>
    <sheet name="入力" sheetId="1" r:id="rId1"/>
    <sheet name="結果" sheetId="4" r:id="rId2"/>
    <sheet name="レベル定義" sheetId="2" state="hidden" r:id="rId3"/>
    <sheet name="ロジック" sheetId="3" state="hidden" r:id="rId4"/>
  </sheets>
  <definedNames>
    <definedName name="_xlnm.Print_Area" localSheetId="1">結果!$B$2:$E$26</definedName>
    <definedName name="_xlnm.Print_Titles" localSheetId="1">結果!$2:$3</definedName>
    <definedName name="_xlnm.Print_Titles" localSheetId="0">入力!$4:$4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3" l="1"/>
  <c r="B3" i="4" s="1"/>
  <c r="B2" i="3"/>
  <c r="C5" i="4" s="1"/>
  <c r="B3" i="3"/>
  <c r="C6" i="4" l="1"/>
  <c r="B5" i="3"/>
  <c r="B8" i="3" s="1"/>
  <c r="B15" i="4" s="1"/>
  <c r="B7" i="3" l="1"/>
  <c r="B10" i="4" s="1"/>
  <c r="B6" i="3"/>
  <c r="C7" i="4" s="1"/>
  <c r="B9" i="3"/>
  <c r="B22" i="4" s="1"/>
</calcChain>
</file>

<file path=xl/sharedStrings.xml><?xml version="1.0" encoding="utf-8"?>
<sst xmlns="http://schemas.openxmlformats.org/spreadsheetml/2006/main" count="100" uniqueCount="94">
  <si>
    <t>No.</t>
  </si>
  <si>
    <t>設問</t>
  </si>
  <si>
    <t>回答（1〜5）</t>
  </si>
  <si>
    <t>感情を表に出すことに抵抗がある。</t>
  </si>
  <si>
    <t>下限点</t>
  </si>
  <si>
    <t>上限点</t>
  </si>
  <si>
    <t>レベル表示</t>
  </si>
  <si>
    <t>リード文</t>
  </si>
  <si>
    <t>本文（状態）</t>
  </si>
  <si>
    <t>次の一歩</t>
  </si>
  <si>
    <t>項目</t>
  </si>
  <si>
    <t>値</t>
  </si>
  <si>
    <t>総合合計（最大250）</t>
  </si>
  <si>
    <t>回答数（50問中）</t>
  </si>
  <si>
    <t>未回答数</t>
  </si>
  <si>
    <t>レベル行（レベル定義）</t>
  </si>
  <si>
    <t>総合スコア（最大250）</t>
  </si>
  <si>
    <t>レベル</t>
  </si>
  <si>
    <t>診断コメント（概要）</t>
  </si>
  <si>
    <t>このレベルで見られる状態</t>
  </si>
  <si>
    <t>短所中毒（50問） 自己診断 結果</t>
    <phoneticPr fontId="4"/>
  </si>
  <si>
    <t>【回答方法】各項目につき、1（まったく当てはまらない）〜5（非常に当てはまる）で選択してください。</t>
    <phoneticPr fontId="4"/>
  </si>
  <si>
    <t>未回答があると結果判定は表示されません。</t>
    <phoneticPr fontId="4"/>
  </si>
  <si>
    <t>お疲れさまでした。『結果』のシートに診断結果が表示されています。</t>
    <rPh sb="1" eb="2">
      <t>ツカ</t>
    </rPh>
    <rPh sb="10" eb="12">
      <t>ケッカ</t>
    </rPh>
    <rPh sb="18" eb="20">
      <t>シンダン</t>
    </rPh>
    <rPh sb="20" eb="22">
      <t>ケッカ</t>
    </rPh>
    <rPh sb="23" eb="25">
      <t>ヒョウジ</t>
    </rPh>
    <phoneticPr fontId="4"/>
  </si>
  <si>
    <t>自分のミスを何度も思い返してしまうことがある。</t>
  </si>
  <si>
    <t>「完璧にできなければ意味がない」と感じることがある。</t>
  </si>
  <si>
    <t>他人からの評価が気になって仕方がない。</t>
  </si>
  <si>
    <t>自分の短所ばかりに意識が向く。</t>
  </si>
  <si>
    <t>失敗すると「自分はダメな人間だ」と思ってしまう。</t>
  </si>
  <si>
    <t>成果よりもミスの方が記憶に残りやすい。</t>
  </si>
  <si>
    <t>自分の強みをすぐに言葉にできない。</t>
  </si>
  <si>
    <t>「もっとできたはず」と自分を責めることが多い。</t>
  </si>
  <si>
    <t>他人と比べて劣っていると感じることがある。</t>
  </si>
  <si>
    <t>自分の成長よりも欠点の克服に意識が向きやすい。</t>
  </si>
  <si>
    <t>他人のミスが気になってしまう。</t>
  </si>
  <si>
    <t>周りの人の短所に目が向きやすい。</t>
    <rPh sb="0" eb="1">
      <t>マワ</t>
    </rPh>
    <rPh sb="3" eb="4">
      <t>ヒト</t>
    </rPh>
    <phoneticPr fontId="4"/>
  </si>
  <si>
    <t>「なぜこんなこともできないのか」と思うことがある。</t>
  </si>
  <si>
    <t>他人の強みよりも弱みに注目してしまう。</t>
  </si>
  <si>
    <t>他人の失敗を許しづらいと感じる。</t>
  </si>
  <si>
    <t>「自分ならこうするのに」と思うことが多い。</t>
  </si>
  <si>
    <t>他人の言動にイライラすることがある。</t>
  </si>
  <si>
    <t>他人の改善点をすぐに指摘したくなる。</t>
  </si>
  <si>
    <t>他人の成長よりも欠点の修正を優先してしまう。</t>
  </si>
  <si>
    <t>他人の短所を「性格の問題」として捉えてしまう。</t>
  </si>
  <si>
    <t>ミスを報告するのが怖いと感じる。</t>
  </si>
  <si>
    <t>上司や同僚の評価が気になって行動を控えることがある。</t>
  </si>
  <si>
    <t>自分の意見を言う前に「間違っていたらどうしよう」と考える。</t>
  </si>
  <si>
    <t>失敗を避けるために新しいことに挑戦しづらい。</t>
  </si>
  <si>
    <t>会議や打ち合わせで発言を控えることがある。</t>
  </si>
  <si>
    <t>他人の前で失敗すると強いストレスを感じる。</t>
  </si>
  <si>
    <t>自分の成果よりも欠点を指摘されることが多いと感じる。</t>
  </si>
  <si>
    <t>職場で「減点されないように」行動している。</t>
  </si>
  <si>
    <t>他人の視線が気になって自由に振る舞えない。</t>
  </si>
  <si>
    <t>「評価されるため」よりも「批判されないため」に動いている。</t>
  </si>
  <si>
    <t>物事の悪い面に目が向きやすい。</t>
  </si>
  <si>
    <t>「〜すべき」「〜でなければならない」と考えることが多い。</t>
  </si>
  <si>
    <t>一度の失敗で「すべてがダメになった」と感じる。</t>
  </si>
  <si>
    <t>他人の言動を「自分への批判」と受け取ってしまうことがある。</t>
  </si>
  <si>
    <t>「白か黒か」で物事を判断しがちである。</t>
  </si>
  <si>
    <t>自分の考えに自信が持てない。</t>
  </si>
  <si>
    <t>「どうせうまくいかない」と思ってしまうことがある。</t>
  </si>
  <si>
    <t>過去の失敗が未来にも影響すると感じる。</t>
  </si>
  <si>
    <t>「自分には無理だ」と思う場面が多い。</t>
  </si>
  <si>
    <t>自分の考えを否定されると、人格まで否定されたように感じる。</t>
  </si>
  <si>
    <t>【自己評価】</t>
    <phoneticPr fontId="4"/>
  </si>
  <si>
    <t>【他者への視点】</t>
    <phoneticPr fontId="4"/>
  </si>
  <si>
    <t>【職場での反応・行動】</t>
    <phoneticPr fontId="4"/>
  </si>
  <si>
    <t>レベル１（50〜100点）：健全ゾーン</t>
  </si>
  <si>
    <t>レベル２（101〜150点）：注意ゾーン</t>
  </si>
  <si>
    <t>レベル３（151〜200点）：要改善ゾーン</t>
  </si>
  <si>
    <t>レベル４（201〜250点）：危険ゾーン</t>
  </si>
  <si>
    <t>短所中毒傾向は低め。自己肯定感が比較的安定している。</t>
  </si>
  <si>
    <t>軽度の短所中毒傾向。特定場面で思考の偏りが出やすい。</t>
  </si>
  <si>
    <t>中度の短所中毒傾向。日常的に自己否定や他者批判が強まりやすい。</t>
  </si>
  <si>
    <t>重度の短所中毒傾向。信頼関係や心理的安全性の低下が懸念される。</t>
  </si>
  <si>
    <t>この状態を維持しつつ、強みを活かす働き方やコミュニケーションを意識していきましょう。</t>
  </si>
  <si>
    <t>気づきを行動に。強み視点や小さな挑戦を増やし、偏りの固定化を防ぎましょう。</t>
  </si>
  <si>
    <t>このスコア帯の方は、自己肯定感が比較的安定しており、ミスや短所に対しても柔軟に対応できる傾向があります。
失敗を『学び』として受け止める力があり、他者の短所にも過剰に反応せず、職場での人間関係も円滑に保てている可能性が高いです。
ただし、低スコアだからといって「問題なし」と思い込むのは危険です。
環境の変化やストレスによって、短所中毒傾向が強まることもあります。</t>
    <phoneticPr fontId="4"/>
  </si>
  <si>
    <t>このスコア帯の方は、特定の場面で短所中毒的な思考が表れることがあります。
例えば、ミスをしたときに過剰に落ち込んだり、他人の欠点に目が向きやすかったりする傾向が見られます。
自己評価は安定しているものの、時折「自分を責める」「他人を批判する」思考が顔を出すことがあります。
この段階では、気づきによって行動を変えることが十分可能です。</t>
    <phoneticPr fontId="4"/>
  </si>
  <si>
    <t>このスコア帯の方は、日常的に短所中毒の影響を受けている可能性があります。
自己否定や他者批判が習慣化しており、職場でのコミュニケーションや挑戦意欲にも悪影響が出ているかもしれません。
ミスを引きずる、感情を抑え込む、他人の短所に過敏になるといった傾向が強く表れます。
この段階では、意識的な思考の転換と行動の見直しが必要です。</t>
    <phoneticPr fontId="4"/>
  </si>
  <si>
    <t>本書の第6章「短所中毒から抜け出す思考の転換」や第8章「仲間との関係性を癒すコミュニケーション術」などの実践を通じて、短所中毒からの回復を図ることができます。
まずは「自分の傾向を責めない」ことから始めましょう。</t>
    <rPh sb="0" eb="2">
      <t>ホンショ</t>
    </rPh>
    <rPh sb="3" eb="4">
      <t>ダイ</t>
    </rPh>
    <rPh sb="5" eb="6">
      <t>ショウ</t>
    </rPh>
    <rPh sb="24" eb="25">
      <t>ダイ</t>
    </rPh>
    <rPh sb="26" eb="27">
      <t>ショウ</t>
    </rPh>
    <phoneticPr fontId="4"/>
  </si>
  <si>
    <t>このスコア帯の方は、短所中毒が深刻なレベルに達している可能性があります。
自己否定感が強く、他者への評価も厳しくなりがちで、職場での信頼関係や心理的安全性が損なわれている恐れがあります。
挑戦を避け、表面上は感情を抑え込み、ミスを人格の欠陥と結びつける思考が定着しているかもしれません。
この段階では、思考のクセを根本から見直す必要があります。
本書の後半で紹介する「短所中毒から抜け出す思考の転換」や「強みを活かす働き方へのシフト」などの章を通じて、自己理解と自己受容を深めることが回復への鍵となります。
一人で抱え込まず、周囲との対話や支援を活用することも大切です。</t>
    <phoneticPr fontId="4"/>
  </si>
  <si>
    <t>根本からの見直しが必要。
思考転換・強みを活かす働き方・周囲の支援を活用し、自己理解と受容を深めましょう。</t>
    <phoneticPr fontId="4"/>
  </si>
  <si>
    <t>【感情の扱い方】</t>
    <phoneticPr fontId="4"/>
  </si>
  <si>
    <t>【思考のクセ・認知の傾向】</t>
    <phoneticPr fontId="4"/>
  </si>
  <si>
    <t>怒りや不安を自分の中に溜め込みやすい。</t>
    <phoneticPr fontId="4"/>
  </si>
  <si>
    <t>自分の感情を『弱さ』として捉えてしまう。</t>
    <phoneticPr fontId="4"/>
  </si>
  <si>
    <t>他人の感情に過剰に反応してしまう。</t>
    <phoneticPr fontId="4"/>
  </si>
  <si>
    <t>感情的になると「自分をコントロールできていない」と感じる。</t>
    <phoneticPr fontId="4"/>
  </si>
  <si>
    <t>感情を抑えることが「大人の対応」だと思っている。</t>
    <phoneticPr fontId="4"/>
  </si>
  <si>
    <t>感情を表現すると「迷惑をかける」と思ってしまう。</t>
    <phoneticPr fontId="4"/>
  </si>
  <si>
    <t>感情を言語化するのが苦手だと感じる。</t>
    <phoneticPr fontId="4"/>
  </si>
  <si>
    <t>感情を無視して行動することが多い。</t>
    <phoneticPr fontId="4"/>
  </si>
  <si>
    <t>感情に振り回される自分を責めてしまう。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</si>
</sst>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scheme val="minor"/>
    </font>
    <font>
      <b/>
      <sz val="11"/>
      <color rgb="FFFFFFFF"/>
      <name val="ＭＳ Ｐゴシック"/>
      <family val="3"/>
      <charset val="128"/>
    </font>
    <font>
      <b/>
      <sz val="11"/>
      <color rgb="FF9C0006"/>
      <name val="ＭＳ Ｐゴシック"/>
      <family val="3"/>
      <charset val="128"/>
    </font>
    <font>
      <b/>
      <sz val="11"/>
      <name val="ＭＳ Ｐゴシック"/>
      <family val="3"/>
      <charset val="128"/>
    </font>
    <font>
      <sz val="6"/>
      <name val="ＭＳ Ｐゴシック"/>
      <family val="3"/>
      <charset val="128"/>
      <scheme val="minor"/>
    </font>
    <font>
      <b/>
      <sz val="16"/>
      <name val="ＭＳ Ｐゴシック"/>
      <family val="3"/>
      <charset val="128"/>
    </font>
    <font>
      <sz val="16"/>
      <color theme="1"/>
      <name val="ＭＳ Ｐゴシック"/>
      <family val="3"/>
      <charset val="128"/>
      <scheme val="minor"/>
    </font>
  </fonts>
  <fills count="4">
    <fill>
      <patternFill patternType="none"/>
    </fill>
    <fill>
      <patternFill patternType="gray125"/>
    </fill>
    <fill>
      <patternFill patternType="solid">
        <fgColor rgb="FF4472C4"/>
        <bgColor rgb="FF4472C4"/>
      </patternFill>
    </fill>
    <fill>
      <patternFill patternType="solid">
        <fgColor rgb="FFFFFFCC"/>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29">
    <xf numFmtId="0" fontId="0" fillId="0" borderId="0" xfId="0"/>
    <xf numFmtId="0" fontId="1" fillId="2" borderId="0" xfId="0" applyFont="1" applyFill="1" applyAlignment="1">
      <alignment horizontal="center" vertical="center"/>
    </xf>
    <xf numFmtId="0" fontId="0" fillId="0" borderId="0" xfId="0" applyAlignment="1">
      <alignment wrapText="1"/>
    </xf>
    <xf numFmtId="0" fontId="1" fillId="2" borderId="0" xfId="0" applyFont="1" applyFill="1" applyAlignment="1">
      <alignment horizontal="center"/>
    </xf>
    <xf numFmtId="0" fontId="3" fillId="0" borderId="0" xfId="0" applyFont="1"/>
    <xf numFmtId="0" fontId="0" fillId="0" borderId="9" xfId="0" applyBorder="1"/>
    <xf numFmtId="0" fontId="0" fillId="0" borderId="11" xfId="0" applyBorder="1"/>
    <xf numFmtId="0" fontId="0" fillId="0" borderId="16" xfId="0" applyBorder="1"/>
    <xf numFmtId="0" fontId="0" fillId="0" borderId="12" xfId="0" applyBorder="1" applyProtection="1">
      <protection locked="0"/>
    </xf>
    <xf numFmtId="0" fontId="0" fillId="0" borderId="14" xfId="0" applyBorder="1" applyProtection="1">
      <protection locked="0"/>
    </xf>
    <xf numFmtId="0" fontId="0" fillId="0" borderId="17" xfId="0" applyBorder="1" applyProtection="1">
      <protection locked="0"/>
    </xf>
    <xf numFmtId="0" fontId="0" fillId="3" borderId="9" xfId="0" applyFill="1" applyBorder="1"/>
    <xf numFmtId="0" fontId="0" fillId="0" borderId="10" xfId="0" applyBorder="1" applyAlignment="1">
      <alignment horizontal="center" vertical="center" textRotation="255"/>
    </xf>
    <xf numFmtId="0" fontId="0" fillId="0" borderId="13" xfId="0" applyBorder="1" applyAlignment="1">
      <alignment horizontal="center" vertical="center" textRotation="255"/>
    </xf>
    <xf numFmtId="0" fontId="0" fillId="0" borderId="15" xfId="0" applyBorder="1" applyAlignment="1">
      <alignment horizontal="center" vertical="center" textRotation="255"/>
    </xf>
    <xf numFmtId="0" fontId="1" fillId="2" borderId="7" xfId="0" applyFont="1" applyFill="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0" fillId="3" borderId="1" xfId="0" applyFill="1" applyBorder="1" applyAlignment="1">
      <alignment vertical="top" wrapText="1"/>
    </xf>
    <xf numFmtId="0" fontId="0" fillId="3" borderId="2" xfId="0" applyFill="1" applyBorder="1"/>
    <xf numFmtId="0" fontId="0" fillId="3" borderId="3" xfId="0" applyFill="1" applyBorder="1"/>
    <xf numFmtId="0" fontId="0" fillId="3" borderId="4" xfId="0" applyFill="1" applyBorder="1"/>
    <xf numFmtId="0" fontId="0" fillId="3" borderId="0" xfId="0" applyFill="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2" fillId="0" borderId="0" xfId="0" applyFont="1" applyAlignment="1">
      <alignment vertical="center"/>
    </xf>
    <xf numFmtId="0" fontId="0" fillId="0" borderId="0" xfId="0"/>
  </cellXfs>
  <cellStyles count="1">
    <cellStyle name="標準" xfId="0" builtinId="0"/>
  </cellStyles>
  <dxfs count="2">
    <dxf>
      <fill>
        <patternFill patternType="solid">
          <fgColor rgb="FFFFC7CE"/>
          <bgColor rgb="FFFFC7CE"/>
        </patternFill>
      </fill>
    </dxf>
    <dxf>
      <fill>
        <patternFill patternType="solid">
          <fgColor rgb="FFFFF2CC"/>
          <bgColor rgb="FFFFF2CC"/>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56"/>
  <sheetViews>
    <sheetView showGridLines="0" showRowColHeaders="0" tabSelected="1" workbookViewId="0">
      <pane ySplit="4" topLeftCell="A5" activePane="bottomLeft" state="frozen"/>
      <selection pane="bottomLeft"/>
      <extLst>
        <ext xmlns:xlsdti="http://schemas.microsoft.com/office/spreadsheetml/2023/showDataTypeIcons" uri="{77bfe23e-c014-4d31-8a63-9c772dbf06b6}">
          <xlsdti:showDataTypeIcons visible="0"/>
        </ext>
      </extLst>
    </sheetView>
  </sheetViews>
  <sheetFormatPr defaultRowHeight="12.75" x14ac:dyDescent="0.25"/>
  <cols>
    <col min="1" max="1" width="6.86328125" customWidth="1"/>
    <col min="2" max="2" width="2.86328125" bestFit="1" customWidth="1"/>
    <col min="3" max="3" width="3.06640625" bestFit="1" customWidth="1"/>
    <col min="4" max="4" width="53.53125" customWidth="1"/>
    <col min="5" max="5" width="13.6640625" customWidth="1"/>
  </cols>
  <sheetData>
    <row r="2" spans="2:5" ht="12.75" customHeight="1" x14ac:dyDescent="0.25">
      <c r="B2" t="s">
        <v>21</v>
      </c>
    </row>
    <row r="3" spans="2:5" ht="12.75" customHeight="1" x14ac:dyDescent="0.25">
      <c r="B3" t="s">
        <v>22</v>
      </c>
    </row>
    <row r="4" spans="2:5" ht="13.15" thickBot="1" x14ac:dyDescent="0.3">
      <c r="B4" s="15" t="s">
        <v>0</v>
      </c>
      <c r="C4" s="15"/>
      <c r="D4" s="1" t="s">
        <v>1</v>
      </c>
      <c r="E4" s="1" t="s">
        <v>2</v>
      </c>
    </row>
    <row r="5" spans="2:5" ht="24.4" customHeight="1" x14ac:dyDescent="0.25">
      <c r="B5" s="12" t="s">
        <v>64</v>
      </c>
      <c r="C5" s="6">
        <v>1</v>
      </c>
      <c r="D5" s="6" t="s">
        <v>24</v>
      </c>
      <c r="E5" s="8"/>
    </row>
    <row r="6" spans="2:5" ht="24.4" customHeight="1" x14ac:dyDescent="0.25">
      <c r="B6" s="13"/>
      <c r="C6" s="5">
        <v>2</v>
      </c>
      <c r="D6" s="5" t="s">
        <v>25</v>
      </c>
      <c r="E6" s="9"/>
    </row>
    <row r="7" spans="2:5" ht="24.4" customHeight="1" x14ac:dyDescent="0.25">
      <c r="B7" s="13"/>
      <c r="C7" s="5">
        <v>3</v>
      </c>
      <c r="D7" s="5" t="s">
        <v>26</v>
      </c>
      <c r="E7" s="9"/>
    </row>
    <row r="8" spans="2:5" ht="24.4" customHeight="1" x14ac:dyDescent="0.25">
      <c r="B8" s="13"/>
      <c r="C8" s="5">
        <v>4</v>
      </c>
      <c r="D8" s="5" t="s">
        <v>27</v>
      </c>
      <c r="E8" s="9"/>
    </row>
    <row r="9" spans="2:5" ht="24.4" customHeight="1" x14ac:dyDescent="0.25">
      <c r="B9" s="13"/>
      <c r="C9" s="5">
        <v>5</v>
      </c>
      <c r="D9" s="5" t="s">
        <v>28</v>
      </c>
      <c r="E9" s="9"/>
    </row>
    <row r="10" spans="2:5" ht="24.4" customHeight="1" x14ac:dyDescent="0.25">
      <c r="B10" s="13"/>
      <c r="C10" s="5">
        <v>6</v>
      </c>
      <c r="D10" s="5" t="s">
        <v>29</v>
      </c>
      <c r="E10" s="9"/>
    </row>
    <row r="11" spans="2:5" ht="24.4" customHeight="1" x14ac:dyDescent="0.25">
      <c r="B11" s="13"/>
      <c r="C11" s="5">
        <v>7</v>
      </c>
      <c r="D11" s="5" t="s">
        <v>30</v>
      </c>
      <c r="E11" s="9"/>
    </row>
    <row r="12" spans="2:5" ht="24.4" customHeight="1" x14ac:dyDescent="0.25">
      <c r="B12" s="13"/>
      <c r="C12" s="5">
        <v>8</v>
      </c>
      <c r="D12" s="5" t="s">
        <v>31</v>
      </c>
      <c r="E12" s="9"/>
    </row>
    <row r="13" spans="2:5" ht="24.4" customHeight="1" x14ac:dyDescent="0.25">
      <c r="B13" s="13"/>
      <c r="C13" s="5">
        <v>9</v>
      </c>
      <c r="D13" s="5" t="s">
        <v>32</v>
      </c>
      <c r="E13" s="9"/>
    </row>
    <row r="14" spans="2:5" ht="24.4" customHeight="1" thickBot="1" x14ac:dyDescent="0.3">
      <c r="B14" s="14"/>
      <c r="C14" s="7">
        <v>10</v>
      </c>
      <c r="D14" s="7" t="s">
        <v>33</v>
      </c>
      <c r="E14" s="10"/>
    </row>
    <row r="15" spans="2:5" ht="24.4" customHeight="1" x14ac:dyDescent="0.25">
      <c r="B15" s="12" t="s">
        <v>65</v>
      </c>
      <c r="C15" s="6">
        <v>11</v>
      </c>
      <c r="D15" s="6" t="s">
        <v>34</v>
      </c>
      <c r="E15" s="8"/>
    </row>
    <row r="16" spans="2:5" ht="24.4" customHeight="1" x14ac:dyDescent="0.25">
      <c r="B16" s="13"/>
      <c r="C16" s="5">
        <v>12</v>
      </c>
      <c r="D16" s="5" t="s">
        <v>35</v>
      </c>
      <c r="E16" s="9"/>
    </row>
    <row r="17" spans="2:5" ht="24.4" customHeight="1" x14ac:dyDescent="0.25">
      <c r="B17" s="13"/>
      <c r="C17" s="5">
        <v>13</v>
      </c>
      <c r="D17" s="5" t="s">
        <v>36</v>
      </c>
      <c r="E17" s="9"/>
    </row>
    <row r="18" spans="2:5" ht="24.4" customHeight="1" x14ac:dyDescent="0.25">
      <c r="B18" s="13"/>
      <c r="C18" s="5">
        <v>14</v>
      </c>
      <c r="D18" s="5" t="s">
        <v>37</v>
      </c>
      <c r="E18" s="9"/>
    </row>
    <row r="19" spans="2:5" ht="24.4" customHeight="1" x14ac:dyDescent="0.25">
      <c r="B19" s="13"/>
      <c r="C19" s="5">
        <v>15</v>
      </c>
      <c r="D19" s="5" t="s">
        <v>38</v>
      </c>
      <c r="E19" s="9"/>
    </row>
    <row r="20" spans="2:5" ht="24.4" customHeight="1" x14ac:dyDescent="0.25">
      <c r="B20" s="13"/>
      <c r="C20" s="5">
        <v>16</v>
      </c>
      <c r="D20" s="5" t="s">
        <v>39</v>
      </c>
      <c r="E20" s="9"/>
    </row>
    <row r="21" spans="2:5" ht="24.4" customHeight="1" x14ac:dyDescent="0.25">
      <c r="B21" s="13"/>
      <c r="C21" s="5">
        <v>17</v>
      </c>
      <c r="D21" s="5" t="s">
        <v>40</v>
      </c>
      <c r="E21" s="9"/>
    </row>
    <row r="22" spans="2:5" ht="24.4" customHeight="1" x14ac:dyDescent="0.25">
      <c r="B22" s="13"/>
      <c r="C22" s="5">
        <v>18</v>
      </c>
      <c r="D22" s="5" t="s">
        <v>41</v>
      </c>
      <c r="E22" s="9"/>
    </row>
    <row r="23" spans="2:5" ht="24.4" customHeight="1" x14ac:dyDescent="0.25">
      <c r="B23" s="13"/>
      <c r="C23" s="5">
        <v>19</v>
      </c>
      <c r="D23" s="5" t="s">
        <v>42</v>
      </c>
      <c r="E23" s="9"/>
    </row>
    <row r="24" spans="2:5" ht="24.4" customHeight="1" thickBot="1" x14ac:dyDescent="0.3">
      <c r="B24" s="14"/>
      <c r="C24" s="7">
        <v>20</v>
      </c>
      <c r="D24" s="7" t="s">
        <v>43</v>
      </c>
      <c r="E24" s="10"/>
    </row>
    <row r="25" spans="2:5" ht="24.4" customHeight="1" x14ac:dyDescent="0.25">
      <c r="B25" s="12" t="s">
        <v>66</v>
      </c>
      <c r="C25" s="6">
        <v>21</v>
      </c>
      <c r="D25" s="6" t="s">
        <v>44</v>
      </c>
      <c r="E25" s="8"/>
    </row>
    <row r="26" spans="2:5" ht="24.4" customHeight="1" x14ac:dyDescent="0.25">
      <c r="B26" s="13"/>
      <c r="C26" s="5">
        <v>22</v>
      </c>
      <c r="D26" s="5" t="s">
        <v>45</v>
      </c>
      <c r="E26" s="9"/>
    </row>
    <row r="27" spans="2:5" ht="24.4" customHeight="1" x14ac:dyDescent="0.25">
      <c r="B27" s="13"/>
      <c r="C27" s="5">
        <v>23</v>
      </c>
      <c r="D27" s="5" t="s">
        <v>46</v>
      </c>
      <c r="E27" s="9"/>
    </row>
    <row r="28" spans="2:5" ht="24.4" customHeight="1" x14ac:dyDescent="0.25">
      <c r="B28" s="13"/>
      <c r="C28" s="5">
        <v>24</v>
      </c>
      <c r="D28" s="5" t="s">
        <v>47</v>
      </c>
      <c r="E28" s="9"/>
    </row>
    <row r="29" spans="2:5" ht="24.4" customHeight="1" x14ac:dyDescent="0.25">
      <c r="B29" s="13"/>
      <c r="C29" s="5">
        <v>25</v>
      </c>
      <c r="D29" s="5" t="s">
        <v>48</v>
      </c>
      <c r="E29" s="9"/>
    </row>
    <row r="30" spans="2:5" ht="24.4" customHeight="1" x14ac:dyDescent="0.25">
      <c r="B30" s="13"/>
      <c r="C30" s="5">
        <v>26</v>
      </c>
      <c r="D30" s="5" t="s">
        <v>49</v>
      </c>
      <c r="E30" s="9"/>
    </row>
    <row r="31" spans="2:5" ht="24.4" customHeight="1" x14ac:dyDescent="0.25">
      <c r="B31" s="13"/>
      <c r="C31" s="5">
        <v>27</v>
      </c>
      <c r="D31" s="5" t="s">
        <v>50</v>
      </c>
      <c r="E31" s="9"/>
    </row>
    <row r="32" spans="2:5" ht="24.4" customHeight="1" x14ac:dyDescent="0.25">
      <c r="B32" s="13"/>
      <c r="C32" s="5">
        <v>28</v>
      </c>
      <c r="D32" s="5" t="s">
        <v>51</v>
      </c>
      <c r="E32" s="9"/>
    </row>
    <row r="33" spans="2:5" ht="24.4" customHeight="1" x14ac:dyDescent="0.25">
      <c r="B33" s="13"/>
      <c r="C33" s="5">
        <v>29</v>
      </c>
      <c r="D33" s="5" t="s">
        <v>52</v>
      </c>
      <c r="E33" s="9"/>
    </row>
    <row r="34" spans="2:5" ht="24.4" customHeight="1" thickBot="1" x14ac:dyDescent="0.3">
      <c r="B34" s="14"/>
      <c r="C34" s="7">
        <v>30</v>
      </c>
      <c r="D34" s="7" t="s">
        <v>53</v>
      </c>
      <c r="E34" s="10"/>
    </row>
    <row r="35" spans="2:5" ht="24.4" customHeight="1" x14ac:dyDescent="0.25">
      <c r="B35" s="12" t="s">
        <v>83</v>
      </c>
      <c r="C35" s="6">
        <v>31</v>
      </c>
      <c r="D35" s="6" t="s">
        <v>85</v>
      </c>
      <c r="E35" s="8"/>
    </row>
    <row r="36" spans="2:5" ht="24.4" customHeight="1" x14ac:dyDescent="0.25">
      <c r="B36" s="13"/>
      <c r="C36" s="5">
        <v>32</v>
      </c>
      <c r="D36" s="5" t="s">
        <v>3</v>
      </c>
      <c r="E36" s="9"/>
    </row>
    <row r="37" spans="2:5" ht="24.4" customHeight="1" x14ac:dyDescent="0.25">
      <c r="B37" s="13"/>
      <c r="C37" s="5">
        <v>33</v>
      </c>
      <c r="D37" s="5" t="s">
        <v>86</v>
      </c>
      <c r="E37" s="9"/>
    </row>
    <row r="38" spans="2:5" ht="24.4" customHeight="1" x14ac:dyDescent="0.25">
      <c r="B38" s="13"/>
      <c r="C38" s="5">
        <v>34</v>
      </c>
      <c r="D38" s="5" t="s">
        <v>87</v>
      </c>
      <c r="E38" s="9"/>
    </row>
    <row r="39" spans="2:5" ht="24.4" customHeight="1" x14ac:dyDescent="0.25">
      <c r="B39" s="13"/>
      <c r="C39" s="5">
        <v>35</v>
      </c>
      <c r="D39" s="5" t="s">
        <v>88</v>
      </c>
      <c r="E39" s="9"/>
    </row>
    <row r="40" spans="2:5" ht="24.4" customHeight="1" x14ac:dyDescent="0.25">
      <c r="B40" s="13"/>
      <c r="C40" s="5">
        <v>36</v>
      </c>
      <c r="D40" s="5" t="s">
        <v>89</v>
      </c>
      <c r="E40" s="9"/>
    </row>
    <row r="41" spans="2:5" ht="24.4" customHeight="1" x14ac:dyDescent="0.25">
      <c r="B41" s="13"/>
      <c r="C41" s="5">
        <v>37</v>
      </c>
      <c r="D41" s="5" t="s">
        <v>90</v>
      </c>
      <c r="E41" s="9"/>
    </row>
    <row r="42" spans="2:5" ht="24.4" customHeight="1" x14ac:dyDescent="0.25">
      <c r="B42" s="13"/>
      <c r="C42" s="5">
        <v>38</v>
      </c>
      <c r="D42" s="5" t="s">
        <v>91</v>
      </c>
      <c r="E42" s="9"/>
    </row>
    <row r="43" spans="2:5" ht="24.4" customHeight="1" x14ac:dyDescent="0.25">
      <c r="B43" s="13"/>
      <c r="C43" s="5">
        <v>39</v>
      </c>
      <c r="D43" s="5" t="s">
        <v>92</v>
      </c>
      <c r="E43" s="9"/>
    </row>
    <row r="44" spans="2:5" ht="24.4" customHeight="1" thickBot="1" x14ac:dyDescent="0.3">
      <c r="B44" s="14"/>
      <c r="C44" s="7">
        <v>40</v>
      </c>
      <c r="D44" s="7" t="s">
        <v>93</v>
      </c>
      <c r="E44" s="10"/>
    </row>
    <row r="45" spans="2:5" ht="24.4" customHeight="1" x14ac:dyDescent="0.25">
      <c r="B45" s="12" t="s">
        <v>84</v>
      </c>
      <c r="C45" s="6">
        <v>41</v>
      </c>
      <c r="D45" s="6" t="s">
        <v>54</v>
      </c>
      <c r="E45" s="8"/>
    </row>
    <row r="46" spans="2:5" ht="24.4" customHeight="1" x14ac:dyDescent="0.25">
      <c r="B46" s="13"/>
      <c r="C46" s="5">
        <v>42</v>
      </c>
      <c r="D46" s="5" t="s">
        <v>55</v>
      </c>
      <c r="E46" s="9"/>
    </row>
    <row r="47" spans="2:5" ht="24.4" customHeight="1" x14ac:dyDescent="0.25">
      <c r="B47" s="13"/>
      <c r="C47" s="5">
        <v>43</v>
      </c>
      <c r="D47" s="5" t="s">
        <v>56</v>
      </c>
      <c r="E47" s="9"/>
    </row>
    <row r="48" spans="2:5" ht="24.4" customHeight="1" x14ac:dyDescent="0.25">
      <c r="B48" s="13"/>
      <c r="C48" s="5">
        <v>44</v>
      </c>
      <c r="D48" s="5" t="s">
        <v>57</v>
      </c>
      <c r="E48" s="9"/>
    </row>
    <row r="49" spans="2:5" ht="24.4" customHeight="1" x14ac:dyDescent="0.25">
      <c r="B49" s="13"/>
      <c r="C49" s="5">
        <v>45</v>
      </c>
      <c r="D49" s="5" t="s">
        <v>58</v>
      </c>
      <c r="E49" s="9"/>
    </row>
    <row r="50" spans="2:5" ht="24.4" customHeight="1" x14ac:dyDescent="0.25">
      <c r="B50" s="13"/>
      <c r="C50" s="5">
        <v>46</v>
      </c>
      <c r="D50" s="5" t="s">
        <v>59</v>
      </c>
      <c r="E50" s="9"/>
    </row>
    <row r="51" spans="2:5" ht="24.4" customHeight="1" x14ac:dyDescent="0.25">
      <c r="B51" s="13"/>
      <c r="C51" s="5">
        <v>47</v>
      </c>
      <c r="D51" s="5" t="s">
        <v>60</v>
      </c>
      <c r="E51" s="9"/>
    </row>
    <row r="52" spans="2:5" ht="24.4" customHeight="1" x14ac:dyDescent="0.25">
      <c r="B52" s="13"/>
      <c r="C52" s="5">
        <v>48</v>
      </c>
      <c r="D52" s="5" t="s">
        <v>61</v>
      </c>
      <c r="E52" s="9"/>
    </row>
    <row r="53" spans="2:5" ht="24.4" customHeight="1" x14ac:dyDescent="0.25">
      <c r="B53" s="13"/>
      <c r="C53" s="5">
        <v>49</v>
      </c>
      <c r="D53" s="5" t="s">
        <v>62</v>
      </c>
      <c r="E53" s="9"/>
    </row>
    <row r="54" spans="2:5" ht="24.4" customHeight="1" thickBot="1" x14ac:dyDescent="0.3">
      <c r="B54" s="14"/>
      <c r="C54" s="7">
        <v>50</v>
      </c>
      <c r="D54" s="7" t="s">
        <v>63</v>
      </c>
      <c r="E54" s="10"/>
    </row>
    <row r="56" spans="2:5" x14ac:dyDescent="0.25">
      <c r="B56" t="s">
        <v>23</v>
      </c>
    </row>
  </sheetData>
  <sheetProtection algorithmName="SHA-512" hashValue="TEp7PV3eT23w/DdGnL5p61TaecVBtJ+QoDiClFmSlEYJXlYIW9oAbe/Bb48j4wTg1aSdmPRLZZfp+VnLNRL52g==" saltValue="tQUOQ9OqB34wcZm+ZTdHXg==" spinCount="100000" sheet="1" objects="1" scenarios="1"/>
  <mergeCells count="6">
    <mergeCell ref="B45:B54"/>
    <mergeCell ref="B4:C4"/>
    <mergeCell ref="B5:B14"/>
    <mergeCell ref="B15:B24"/>
    <mergeCell ref="B25:B34"/>
    <mergeCell ref="B35:B44"/>
  </mergeCells>
  <phoneticPr fontId="4"/>
  <conditionalFormatting sqref="E5:E54">
    <cfRule type="expression" dxfId="1" priority="1">
      <formula>E5=""</formula>
    </cfRule>
  </conditionalFormatting>
  <dataValidations count="1">
    <dataValidation type="list" allowBlank="1" sqref="E5:E54" xr:uid="{00000000-0002-0000-0000-000000000000}">
      <formula1>"1,2,3,4,5"</formula1>
    </dataValidation>
  </dataValidations>
  <pageMargins left="0.5" right="0.5" top="0.6" bottom="0.6" header="0.3" footer="0.3"/>
  <pageSetup fitToHeight="2"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E26"/>
  <sheetViews>
    <sheetView showGridLines="0" showRowColHeaders="0" workbookViewId="0">
      <selection activeCell="B32" sqref="B32"/>
    </sheetView>
  </sheetViews>
  <sheetFormatPr defaultRowHeight="12.75" x14ac:dyDescent="0.25"/>
  <cols>
    <col min="2" max="2" width="19.73046875" customWidth="1"/>
    <col min="3" max="3" width="48.33203125" customWidth="1"/>
    <col min="4" max="4" width="12.796875" customWidth="1"/>
    <col min="5" max="5" width="18.6640625" customWidth="1"/>
  </cols>
  <sheetData>
    <row r="2" spans="2:5" ht="31.9" customHeight="1" x14ac:dyDescent="0.25">
      <c r="B2" s="16" t="s">
        <v>20</v>
      </c>
      <c r="C2" s="17"/>
      <c r="D2" s="17"/>
      <c r="E2" s="17"/>
    </row>
    <row r="3" spans="2:5" x14ac:dyDescent="0.25">
      <c r="B3" s="27" t="str">
        <f>IF(ロジック!$B$4&gt;0,"⚠ 未回答が " &amp; ロジック!$B$4 &amp; " 問あります。全て回答すると判定が表示されます。","")</f>
        <v>⚠ 未回答が 50 問あります。全て回答すると判定が表示されます。</v>
      </c>
      <c r="C3" s="28"/>
      <c r="D3" s="28"/>
      <c r="E3" s="28"/>
    </row>
    <row r="5" spans="2:5" x14ac:dyDescent="0.25">
      <c r="B5" s="5" t="s">
        <v>16</v>
      </c>
      <c r="C5" s="11">
        <f>ロジック!B2</f>
        <v>0</v>
      </c>
    </row>
    <row r="6" spans="2:5" x14ac:dyDescent="0.25">
      <c r="B6" s="5" t="s">
        <v>14</v>
      </c>
      <c r="C6" s="11">
        <f>ロジック!B4</f>
        <v>50</v>
      </c>
    </row>
    <row r="7" spans="2:5" x14ac:dyDescent="0.25">
      <c r="B7" s="5" t="s">
        <v>17</v>
      </c>
      <c r="C7" s="11" t="str">
        <f>ロジック!B6</f>
        <v>未回答ありのため判定不可</v>
      </c>
    </row>
    <row r="9" spans="2:5" ht="13.15" thickBot="1" x14ac:dyDescent="0.3">
      <c r="B9" s="4" t="s">
        <v>18</v>
      </c>
    </row>
    <row r="10" spans="2:5" x14ac:dyDescent="0.25">
      <c r="B10" s="18" t="str">
        <f>ロジック!B7</f>
        <v>全項目に回答するとコメントが表示されます。</v>
      </c>
      <c r="C10" s="19"/>
      <c r="D10" s="19"/>
      <c r="E10" s="20"/>
    </row>
    <row r="11" spans="2:5" x14ac:dyDescent="0.25">
      <c r="B11" s="21"/>
      <c r="C11" s="22"/>
      <c r="D11" s="22"/>
      <c r="E11" s="23"/>
    </row>
    <row r="12" spans="2:5" ht="13.15" thickBot="1" x14ac:dyDescent="0.3">
      <c r="B12" s="24"/>
      <c r="C12" s="25"/>
      <c r="D12" s="25"/>
      <c r="E12" s="26"/>
    </row>
    <row r="14" spans="2:5" ht="13.15" thickBot="1" x14ac:dyDescent="0.3">
      <c r="B14" s="4" t="s">
        <v>19</v>
      </c>
    </row>
    <row r="15" spans="2:5" ht="24" customHeight="1" x14ac:dyDescent="0.25">
      <c r="B15" s="18" t="str">
        <f>ロジック!B8</f>
        <v/>
      </c>
      <c r="C15" s="19"/>
      <c r="D15" s="19"/>
      <c r="E15" s="20"/>
    </row>
    <row r="16" spans="2:5" ht="24" customHeight="1" x14ac:dyDescent="0.25">
      <c r="B16" s="21"/>
      <c r="C16" s="22"/>
      <c r="D16" s="22"/>
      <c r="E16" s="23"/>
    </row>
    <row r="17" spans="2:5" ht="24" customHeight="1" x14ac:dyDescent="0.25">
      <c r="B17" s="21"/>
      <c r="C17" s="22"/>
      <c r="D17" s="22"/>
      <c r="E17" s="23"/>
    </row>
    <row r="18" spans="2:5" ht="24" customHeight="1" x14ac:dyDescent="0.25">
      <c r="B18" s="21"/>
      <c r="C18" s="22"/>
      <c r="D18" s="22"/>
      <c r="E18" s="23"/>
    </row>
    <row r="19" spans="2:5" ht="24" customHeight="1" thickBot="1" x14ac:dyDescent="0.3">
      <c r="B19" s="24"/>
      <c r="C19" s="25"/>
      <c r="D19" s="25"/>
      <c r="E19" s="26"/>
    </row>
    <row r="21" spans="2:5" ht="13.15" thickBot="1" x14ac:dyDescent="0.3">
      <c r="B21" s="4" t="s">
        <v>9</v>
      </c>
    </row>
    <row r="22" spans="2:5" x14ac:dyDescent="0.25">
      <c r="B22" s="18" t="str">
        <f>ロジック!B9</f>
        <v/>
      </c>
      <c r="C22" s="19"/>
      <c r="D22" s="19"/>
      <c r="E22" s="20"/>
    </row>
    <row r="23" spans="2:5" x14ac:dyDescent="0.25">
      <c r="B23" s="21"/>
      <c r="C23" s="22"/>
      <c r="D23" s="22"/>
      <c r="E23" s="23"/>
    </row>
    <row r="24" spans="2:5" x14ac:dyDescent="0.25">
      <c r="B24" s="21"/>
      <c r="C24" s="22"/>
      <c r="D24" s="22"/>
      <c r="E24" s="23"/>
    </row>
    <row r="25" spans="2:5" x14ac:dyDescent="0.25">
      <c r="B25" s="21"/>
      <c r="C25" s="22"/>
      <c r="D25" s="22"/>
      <c r="E25" s="23"/>
    </row>
    <row r="26" spans="2:5" ht="13.15" thickBot="1" x14ac:dyDescent="0.3">
      <c r="B26" s="24"/>
      <c r="C26" s="25"/>
      <c r="D26" s="25"/>
      <c r="E26" s="26"/>
    </row>
  </sheetData>
  <sheetProtection algorithmName="SHA-512" hashValue="I2BNj84cfarwkhVOCvT0Imgu0TWpjBWkKTZfcbVBmPWaVsrJ+2YhzYE9Jnioo2AONrLiiVhjj1lUsDnWfmxG0w==" saltValue="YioomVvv0b0Qu+IDT3491A==" spinCount="100000" sheet="1" objects="1" scenarios="1"/>
  <mergeCells count="5">
    <mergeCell ref="B2:E2"/>
    <mergeCell ref="B22:E26"/>
    <mergeCell ref="B3:E3"/>
    <mergeCell ref="B10:E12"/>
    <mergeCell ref="B15:E19"/>
  </mergeCells>
  <phoneticPr fontId="4"/>
  <pageMargins left="0.5" right="0.5" top="0.6" bottom="0.6" header="0.3" footer="0.3"/>
  <pageSetup orientation="portrait"/>
  <extLst>
    <ext xmlns:x14="http://schemas.microsoft.com/office/spreadsheetml/2009/9/main" uri="{78C0D931-6437-407d-A8EE-F0AAD7539E65}">
      <x14:conditionalFormattings>
        <x14:conditionalFormatting xmlns:xm="http://schemas.microsoft.com/office/excel/2006/main">
          <x14:cfRule type="expression" priority="1" id="{00000000-000E-0000-0300-000001000000}">
            <xm:f>ロジック!$B$4&gt;0</xm:f>
            <x14:dxf>
              <fill>
                <patternFill patternType="solid">
                  <fgColor rgb="FFFFC7CE"/>
                  <bgColor rgb="FFFFC7CE"/>
                </patternFill>
              </fill>
            </x14:dxf>
          </x14:cfRule>
          <xm:sqref>B3:E3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
  <sheetViews>
    <sheetView topLeftCell="E1" workbookViewId="0">
      <selection activeCell="E5" sqref="A5:XFD5"/>
    </sheetView>
  </sheetViews>
  <sheetFormatPr defaultRowHeight="12.75" x14ac:dyDescent="0.25"/>
  <cols>
    <col min="1" max="2" width="10" customWidth="1"/>
    <col min="3" max="3" width="40.53125" bestFit="1" customWidth="1"/>
    <col min="4" max="4" width="70" customWidth="1"/>
    <col min="5" max="5" width="95.46484375" bestFit="1" customWidth="1"/>
    <col min="6" max="6" width="80" customWidth="1"/>
  </cols>
  <sheetData>
    <row r="1" spans="1:6" x14ac:dyDescent="0.25">
      <c r="A1" s="3" t="s">
        <v>4</v>
      </c>
      <c r="B1" s="3" t="s">
        <v>5</v>
      </c>
      <c r="C1" s="3" t="s">
        <v>6</v>
      </c>
      <c r="D1" s="3" t="s">
        <v>7</v>
      </c>
      <c r="E1" s="3" t="s">
        <v>8</v>
      </c>
      <c r="F1" s="3" t="s">
        <v>9</v>
      </c>
    </row>
    <row r="2" spans="1:6" ht="63.75" x14ac:dyDescent="0.25">
      <c r="A2">
        <v>50</v>
      </c>
      <c r="B2">
        <v>100</v>
      </c>
      <c r="C2" t="s">
        <v>67</v>
      </c>
      <c r="D2" t="s">
        <v>71</v>
      </c>
      <c r="E2" s="2" t="s">
        <v>77</v>
      </c>
      <c r="F2" t="s">
        <v>75</v>
      </c>
    </row>
    <row r="3" spans="1:6" ht="51" x14ac:dyDescent="0.25">
      <c r="A3">
        <v>101</v>
      </c>
      <c r="B3">
        <v>150</v>
      </c>
      <c r="C3" t="s">
        <v>68</v>
      </c>
      <c r="D3" t="s">
        <v>72</v>
      </c>
      <c r="E3" s="2" t="s">
        <v>78</v>
      </c>
      <c r="F3" t="s">
        <v>76</v>
      </c>
    </row>
    <row r="4" spans="1:6" ht="76.5" x14ac:dyDescent="0.25">
      <c r="A4">
        <v>151</v>
      </c>
      <c r="B4">
        <v>200</v>
      </c>
      <c r="C4" t="s">
        <v>69</v>
      </c>
      <c r="D4" t="s">
        <v>73</v>
      </c>
      <c r="E4" s="2" t="s">
        <v>79</v>
      </c>
      <c r="F4" s="2" t="s">
        <v>80</v>
      </c>
    </row>
    <row r="5" spans="1:6" ht="102" x14ac:dyDescent="0.25">
      <c r="A5">
        <v>201</v>
      </c>
      <c r="B5">
        <v>250</v>
      </c>
      <c r="C5" t="s">
        <v>70</v>
      </c>
      <c r="D5" t="s">
        <v>74</v>
      </c>
      <c r="E5" s="2" t="s">
        <v>81</v>
      </c>
      <c r="F5" s="2" t="s">
        <v>82</v>
      </c>
    </row>
  </sheetData>
  <sheetProtection algorithmName="SHA-512" hashValue="CAK5nOmTyheWVzBnGFU3M8XoFUXSnjpqNPTAmk4kum7skddWLFcnVPq+dGSAglKrRN4KVxwvG1IpI+bRgqNTAA==" saltValue="SGjuNDnm9k9b4CPWeDFXKA==" spinCount="100000" sheet="1" objects="1" scenarios="1"/>
  <phoneticPr fontId="4"/>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9"/>
  <sheetViews>
    <sheetView workbookViewId="0">
      <selection activeCell="B9" sqref="B9"/>
    </sheetView>
  </sheetViews>
  <sheetFormatPr defaultRowHeight="12.75" x14ac:dyDescent="0.25"/>
  <cols>
    <col min="1" max="1" width="24" customWidth="1"/>
    <col min="2" max="2" width="90" customWidth="1"/>
  </cols>
  <sheetData>
    <row r="1" spans="1:2" x14ac:dyDescent="0.25">
      <c r="A1" s="3" t="s">
        <v>10</v>
      </c>
      <c r="B1" s="3" t="s">
        <v>11</v>
      </c>
    </row>
    <row r="2" spans="1:2" x14ac:dyDescent="0.25">
      <c r="A2" t="s">
        <v>12</v>
      </c>
      <c r="B2">
        <f>SUM(入力!$E$5:$E$54)</f>
        <v>0</v>
      </c>
    </row>
    <row r="3" spans="1:2" x14ac:dyDescent="0.25">
      <c r="A3" t="s">
        <v>13</v>
      </c>
      <c r="B3">
        <f>COUNT(入力!$E$5:$E$54)</f>
        <v>0</v>
      </c>
    </row>
    <row r="4" spans="1:2" x14ac:dyDescent="0.25">
      <c r="A4" t="s">
        <v>14</v>
      </c>
      <c r="B4">
        <f>COUNTBLANK(入力!E5:E54)</f>
        <v>50</v>
      </c>
    </row>
    <row r="5" spans="1:2" x14ac:dyDescent="0.25">
      <c r="A5" t="s">
        <v>15</v>
      </c>
      <c r="B5" t="e">
        <f>IF(B4&gt;0,NA(),MATCH(B2,レベル定義!$A$2:$A$5,1))</f>
        <v>#N/A</v>
      </c>
    </row>
    <row r="6" spans="1:2" x14ac:dyDescent="0.25">
      <c r="A6" t="s">
        <v>6</v>
      </c>
      <c r="B6" t="str">
        <f>IF(B4&gt;0,"未回答ありのため判定不可",INDEX(レベル定義!$C$2:$C$5,B5))</f>
        <v>未回答ありのため判定不可</v>
      </c>
    </row>
    <row r="7" spans="1:2" x14ac:dyDescent="0.25">
      <c r="A7" t="s">
        <v>7</v>
      </c>
      <c r="B7" t="str">
        <f>IF(B4&gt;0,"全項目に回答するとコメントが表示されます。",INDEX(レベル定義!$D$2:$D$5,B5))</f>
        <v>全項目に回答するとコメントが表示されます。</v>
      </c>
    </row>
    <row r="8" spans="1:2" x14ac:dyDescent="0.25">
      <c r="A8" t="s">
        <v>8</v>
      </c>
      <c r="B8" t="str">
        <f>IF(B4&gt;0,"",INDEX(レベル定義!$E$2:$E$5,B5))</f>
        <v/>
      </c>
    </row>
    <row r="9" spans="1:2" x14ac:dyDescent="0.25">
      <c r="A9" t="s">
        <v>9</v>
      </c>
      <c r="B9" t="str">
        <f>IF(B4&gt;0,"",INDEX(レベル定義!$F$2:$F$5,B5))</f>
        <v/>
      </c>
    </row>
  </sheetData>
  <sheetProtection algorithmName="SHA-512" hashValue="IMsx/x15EDAzQyC4zdpCcBw/xVExm449T5otbHaC+dAZWbmwcLrj6kW3Evi/E5lq4+rcd7KuVmk3XNr35vaHdg==" saltValue="k6vouXO1oa/FeY6G8O1LDA==" spinCount="100000" sheet="1" objects="1" scenarios="1"/>
  <phoneticPr fontId="4"/>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入力</vt:lpstr>
      <vt:lpstr>結果</vt:lpstr>
      <vt:lpstr>レベル定義</vt:lpstr>
      <vt:lpstr>ロジック</vt:lpstr>
      <vt:lpstr>結果!Print_Area</vt:lpstr>
      <vt:lpstr>結果!Print_Titles</vt:lpstr>
      <vt:lpstr>入力!Print_Titles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瀬川裕之</cp:lastModifiedBy>
  <dcterms:created xsi:type="dcterms:W3CDTF">2025-09-30T00:33:55Z</dcterms:created>
  <dcterms:modified xsi:type="dcterms:W3CDTF">2025-10-10T05:30:17Z</dcterms:modified>
</cp:coreProperties>
</file>